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gltg-my.sharepoint.com/personal/paul_agltg_com/Documents/"/>
    </mc:Choice>
  </mc:AlternateContent>
  <xr:revisionPtr revIDLastSave="16" documentId="8_{D3ECDFEC-4B89-4813-AA1F-2BF2C1880C7C}" xr6:coauthVersionLast="47" xr6:coauthVersionMax="47" xr10:uidLastSave="{967DD879-620F-42D7-98E0-55FEA65E5545}"/>
  <bookViews>
    <workbookView xWindow="-28920" yWindow="-120" windowWidth="29040" windowHeight="15720" xr2:uid="{0A8DECD9-3828-4E8A-952A-097AC37314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G35" i="1"/>
  <c r="G34" i="1"/>
  <c r="G33" i="1"/>
  <c r="B34" i="1"/>
  <c r="B33" i="1"/>
  <c r="C29" i="1"/>
  <c r="B29" i="1"/>
  <c r="C34" i="1"/>
  <c r="C33" i="1"/>
  <c r="C36" i="1" s="1"/>
  <c r="B35" i="1"/>
  <c r="D35" i="1" s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" i="1"/>
  <c r="D34" i="1" l="1"/>
  <c r="F34" i="1" s="1"/>
  <c r="F35" i="1"/>
  <c r="D33" i="1"/>
  <c r="D36" i="1" s="1"/>
  <c r="B36" i="1"/>
  <c r="D29" i="1"/>
  <c r="E35" i="1" s="1"/>
  <c r="F33" i="1" l="1"/>
  <c r="E33" i="1"/>
  <c r="E34" i="1"/>
  <c r="J26" i="1"/>
  <c r="J4" i="1"/>
  <c r="J25" i="1"/>
  <c r="J3" i="1"/>
  <c r="J24" i="1"/>
  <c r="J2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28" i="1"/>
  <c r="J6" i="1"/>
  <c r="J27" i="1"/>
  <c r="J5" i="1"/>
  <c r="F8" i="1" l="1"/>
  <c r="E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F19" i="1"/>
  <c r="E19" i="1"/>
  <c r="F20" i="1"/>
  <c r="E20" i="1"/>
  <c r="F21" i="1"/>
  <c r="E21" i="1"/>
  <c r="F22" i="1"/>
  <c r="E22" i="1"/>
  <c r="F23" i="1"/>
  <c r="E23" i="1"/>
  <c r="F2" i="1"/>
  <c r="E2" i="1"/>
  <c r="F5" i="1"/>
  <c r="E5" i="1"/>
  <c r="F24" i="1"/>
  <c r="E24" i="1"/>
  <c r="F27" i="1"/>
  <c r="E27" i="1"/>
  <c r="F3" i="1"/>
  <c r="E3" i="1"/>
  <c r="F6" i="1"/>
  <c r="E6" i="1"/>
  <c r="F25" i="1"/>
  <c r="E25" i="1"/>
  <c r="F28" i="1"/>
  <c r="E28" i="1"/>
  <c r="F4" i="1"/>
  <c r="E4" i="1"/>
  <c r="F7" i="1"/>
  <c r="E7" i="1"/>
  <c r="F26" i="1"/>
  <c r="E26" i="1"/>
</calcChain>
</file>

<file path=xl/sharedStrings.xml><?xml version="1.0" encoding="utf-8"?>
<sst xmlns="http://schemas.openxmlformats.org/spreadsheetml/2006/main" count="72" uniqueCount="40">
  <si>
    <t>Company</t>
  </si>
  <si>
    <t>Lynwood</t>
  </si>
  <si>
    <t>Kennewick</t>
  </si>
  <si>
    <t>Total</t>
  </si>
  <si>
    <t>Fidelity National Title</t>
  </si>
  <si>
    <t>Fig</t>
  </si>
  <si>
    <t>Frontier</t>
  </si>
  <si>
    <t>Pacific Alliance</t>
  </si>
  <si>
    <t>Pioneer</t>
  </si>
  <si>
    <t>Fidelity Title  / Schriener</t>
  </si>
  <si>
    <t>Stewart</t>
  </si>
  <si>
    <t>Ticor Title</t>
  </si>
  <si>
    <t>Title Guaranty Lewis County</t>
  </si>
  <si>
    <t>TitleOne</t>
  </si>
  <si>
    <t>Vista</t>
  </si>
  <si>
    <t>WFG</t>
  </si>
  <si>
    <t>AEGIS</t>
  </si>
  <si>
    <t>AmeriTitle</t>
  </si>
  <si>
    <t>Chicago Title</t>
  </si>
  <si>
    <t>CW</t>
  </si>
  <si>
    <t>First American</t>
  </si>
  <si>
    <t>Guardian Northwest</t>
  </si>
  <si>
    <t>Kittitas Title</t>
  </si>
  <si>
    <t>Land Title of Kitsap</t>
  </si>
  <si>
    <t>Old Republic Title</t>
  </si>
  <si>
    <t>Olympic Peninsula Title</t>
  </si>
  <si>
    <t>Pacific NW Title of Kitsap</t>
  </si>
  <si>
    <t>Rainier Title</t>
  </si>
  <si>
    <t>Wahkiakum Title</t>
  </si>
  <si>
    <t>WSDOT</t>
  </si>
  <si>
    <t>% of Total</t>
  </si>
  <si>
    <t>Financial</t>
  </si>
  <si>
    <t>Co Type</t>
  </si>
  <si>
    <t>Agent</t>
  </si>
  <si>
    <t>Underwriter</t>
  </si>
  <si>
    <t>Other</t>
  </si>
  <si>
    <t>Atendees</t>
  </si>
  <si>
    <t>Stevens County Title</t>
  </si>
  <si>
    <t>% of Lynwood</t>
  </si>
  <si>
    <t>% of Kenewick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</si>
</sst>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4" fontId="0" fillId="0" borderId="1" xfId="1" applyFont="1" applyBorder="1"/>
    <xf numFmtId="9" fontId="0" fillId="0" borderId="1" xfId="2" applyFont="1" applyBorder="1"/>
    <xf numFmtId="0" fontId="0" fillId="0" borderId="1" xfId="0" applyBorder="1" applyAlignment="1">
      <alignment horizontal="center"/>
    </xf>
    <xf numFmtId="44" fontId="0" fillId="0" borderId="0" xfId="1" applyFont="1"/>
    <xf numFmtId="0" fontId="0" fillId="0" borderId="2" xfId="0" applyFill="1" applyBorder="1" applyAlignment="1">
      <alignment horizontal="center"/>
    </xf>
    <xf numFmtId="4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B372A-3E4D-4DB4-9180-5A3E9B269B6E}">
  <dimension ref="A1:J36"/>
  <sheetViews>
    <sheetView tabSelected="1" workbookViewId="0">
      <selection activeCell="O18" sqref="O18"/>
    </sheetView>
  </sheetViews>
  <sheetFormatPr defaultRowHeight="15" x14ac:dyDescent="0.25"/>
  <cols>
    <col min="1" max="1" width="25.28515625" bestFit="1" customWidth="1"/>
    <col min="2" max="2" width="8.7109375" bestFit="1" customWidth="1"/>
    <col min="3" max="3" width="10.42578125" bestFit="1" customWidth="1"/>
    <col min="4" max="4" width="5.42578125" bestFit="1" customWidth="1"/>
    <col min="6" max="6" width="11.5703125" bestFit="1" customWidth="1"/>
    <col min="7" max="7" width="12.7109375" bestFit="1" customWidth="1"/>
    <col min="8" max="8" width="13.5703125" bestFit="1" customWidth="1"/>
    <col min="9" max="9" width="9.140625" style="5" hidden="1" customWidth="1"/>
    <col min="10" max="10" width="4" hidden="1" customWidth="1"/>
  </cols>
  <sheetData>
    <row r="1" spans="1:10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30</v>
      </c>
      <c r="F1" s="8" t="s">
        <v>31</v>
      </c>
      <c r="G1" s="8" t="s">
        <v>32</v>
      </c>
    </row>
    <row r="2" spans="1:10" x14ac:dyDescent="0.25">
      <c r="A2" s="1" t="s">
        <v>16</v>
      </c>
      <c r="B2" s="4">
        <v>25</v>
      </c>
      <c r="C2" s="4">
        <v>1</v>
      </c>
      <c r="D2" s="4">
        <f>SUM(B2:C2)</f>
        <v>26</v>
      </c>
      <c r="E2" s="3">
        <f>D2/J2</f>
        <v>0.17105263157894737</v>
      </c>
      <c r="F2" s="2">
        <f>D2*J2</f>
        <v>3952</v>
      </c>
      <c r="G2" s="2" t="s">
        <v>33</v>
      </c>
      <c r="I2" s="5">
        <v>195</v>
      </c>
      <c r="J2">
        <f>D29</f>
        <v>152</v>
      </c>
    </row>
    <row r="3" spans="1:10" x14ac:dyDescent="0.25">
      <c r="A3" s="1" t="s">
        <v>17</v>
      </c>
      <c r="B3" s="4">
        <v>3</v>
      </c>
      <c r="C3" s="4">
        <v>1</v>
      </c>
      <c r="D3" s="4">
        <f t="shared" ref="D3:D28" si="0">SUM(B3:C3)</f>
        <v>4</v>
      </c>
      <c r="E3" s="3">
        <f>D3/J3</f>
        <v>2.6315789473684209E-2</v>
      </c>
      <c r="F3" s="2">
        <f>D3*J3</f>
        <v>608</v>
      </c>
      <c r="G3" s="2" t="s">
        <v>33</v>
      </c>
      <c r="I3" s="5">
        <v>195</v>
      </c>
      <c r="J3">
        <f>D29</f>
        <v>152</v>
      </c>
    </row>
    <row r="4" spans="1:10" x14ac:dyDescent="0.25">
      <c r="A4" s="1" t="s">
        <v>18</v>
      </c>
      <c r="B4" s="4">
        <v>4</v>
      </c>
      <c r="C4" s="4"/>
      <c r="D4" s="4">
        <f t="shared" si="0"/>
        <v>4</v>
      </c>
      <c r="E4" s="3">
        <f>D4/J4</f>
        <v>2.6315789473684209E-2</v>
      </c>
      <c r="F4" s="2">
        <f>D4*J4</f>
        <v>608</v>
      </c>
      <c r="G4" s="2" t="s">
        <v>34</v>
      </c>
      <c r="I4" s="5">
        <v>195</v>
      </c>
      <c r="J4">
        <f>D29</f>
        <v>152</v>
      </c>
    </row>
    <row r="5" spans="1:10" x14ac:dyDescent="0.25">
      <c r="A5" s="1" t="s">
        <v>19</v>
      </c>
      <c r="B5" s="4">
        <v>2</v>
      </c>
      <c r="C5" s="4"/>
      <c r="D5" s="4">
        <f t="shared" si="0"/>
        <v>2</v>
      </c>
      <c r="E5" s="3">
        <f>D5/J5</f>
        <v>1.3157894736842105E-2</v>
      </c>
      <c r="F5" s="2">
        <f>D5*J5</f>
        <v>304</v>
      </c>
      <c r="G5" s="2" t="s">
        <v>33</v>
      </c>
      <c r="I5" s="5">
        <v>195</v>
      </c>
      <c r="J5">
        <f>D29</f>
        <v>152</v>
      </c>
    </row>
    <row r="6" spans="1:10" x14ac:dyDescent="0.25">
      <c r="A6" s="1" t="s">
        <v>4</v>
      </c>
      <c r="B6" s="4">
        <v>3</v>
      </c>
      <c r="C6" s="4">
        <v>2</v>
      </c>
      <c r="D6" s="4">
        <f t="shared" si="0"/>
        <v>5</v>
      </c>
      <c r="E6" s="3">
        <f>D6/J6</f>
        <v>3.2894736842105261E-2</v>
      </c>
      <c r="F6" s="2">
        <f>D6*J6</f>
        <v>760</v>
      </c>
      <c r="G6" s="2" t="s">
        <v>34</v>
      </c>
      <c r="I6" s="5">
        <v>195</v>
      </c>
      <c r="J6">
        <f>D29</f>
        <v>152</v>
      </c>
    </row>
    <row r="7" spans="1:10" x14ac:dyDescent="0.25">
      <c r="A7" s="1" t="s">
        <v>9</v>
      </c>
      <c r="B7" s="4"/>
      <c r="C7" s="4">
        <v>12</v>
      </c>
      <c r="D7" s="4">
        <f t="shared" si="0"/>
        <v>12</v>
      </c>
      <c r="E7" s="3">
        <f>D7/J7</f>
        <v>7.8947368421052627E-2</v>
      </c>
      <c r="F7" s="2">
        <f>D7*J7</f>
        <v>1824</v>
      </c>
      <c r="G7" s="2" t="s">
        <v>33</v>
      </c>
      <c r="I7" s="5">
        <v>195</v>
      </c>
      <c r="J7">
        <f>D29</f>
        <v>152</v>
      </c>
    </row>
    <row r="8" spans="1:10" x14ac:dyDescent="0.25">
      <c r="A8" s="1" t="s">
        <v>5</v>
      </c>
      <c r="B8" s="4">
        <v>3</v>
      </c>
      <c r="C8" s="4">
        <v>5</v>
      </c>
      <c r="D8" s="4">
        <f t="shared" si="0"/>
        <v>8</v>
      </c>
      <c r="E8" s="3">
        <f>D8/J8</f>
        <v>5.2631578947368418E-2</v>
      </c>
      <c r="F8" s="2">
        <f>D8*J8</f>
        <v>1216</v>
      </c>
      <c r="G8" s="2" t="s">
        <v>33</v>
      </c>
      <c r="I8" s="5">
        <v>195</v>
      </c>
      <c r="J8">
        <f>D29</f>
        <v>152</v>
      </c>
    </row>
    <row r="9" spans="1:10" x14ac:dyDescent="0.25">
      <c r="A9" s="1" t="s">
        <v>20</v>
      </c>
      <c r="B9" s="4">
        <v>7</v>
      </c>
      <c r="C9" s="4">
        <v>1</v>
      </c>
      <c r="D9" s="4">
        <f t="shared" si="0"/>
        <v>8</v>
      </c>
      <c r="E9" s="3">
        <f>D9/J9</f>
        <v>5.2631578947368418E-2</v>
      </c>
      <c r="F9" s="2">
        <f>D9*J9</f>
        <v>1216</v>
      </c>
      <c r="G9" s="2" t="s">
        <v>34</v>
      </c>
      <c r="I9" s="5">
        <v>195</v>
      </c>
      <c r="J9">
        <f>D29</f>
        <v>152</v>
      </c>
    </row>
    <row r="10" spans="1:10" x14ac:dyDescent="0.25">
      <c r="A10" s="1" t="s">
        <v>6</v>
      </c>
      <c r="B10" s="4"/>
      <c r="C10" s="4">
        <v>6</v>
      </c>
      <c r="D10" s="4">
        <f t="shared" si="0"/>
        <v>6</v>
      </c>
      <c r="E10" s="3">
        <f>D10/J10</f>
        <v>3.9473684210526314E-2</v>
      </c>
      <c r="F10" s="2">
        <f>D10*J10</f>
        <v>912</v>
      </c>
      <c r="G10" s="2" t="s">
        <v>33</v>
      </c>
      <c r="I10" s="5">
        <v>195</v>
      </c>
      <c r="J10">
        <f>D29</f>
        <v>152</v>
      </c>
    </row>
    <row r="11" spans="1:10" x14ac:dyDescent="0.25">
      <c r="A11" s="1" t="s">
        <v>21</v>
      </c>
      <c r="B11" s="4">
        <v>3</v>
      </c>
      <c r="C11" s="4"/>
      <c r="D11" s="4">
        <f t="shared" si="0"/>
        <v>3</v>
      </c>
      <c r="E11" s="3">
        <f>D11/J11</f>
        <v>1.9736842105263157E-2</v>
      </c>
      <c r="F11" s="2">
        <f>D11*J11</f>
        <v>456</v>
      </c>
      <c r="G11" s="2" t="s">
        <v>33</v>
      </c>
      <c r="I11" s="5">
        <v>195</v>
      </c>
      <c r="J11">
        <f>D29</f>
        <v>152</v>
      </c>
    </row>
    <row r="12" spans="1:10" x14ac:dyDescent="0.25">
      <c r="A12" s="1" t="s">
        <v>22</v>
      </c>
      <c r="B12" s="4">
        <v>2</v>
      </c>
      <c r="C12" s="4"/>
      <c r="D12" s="4">
        <f t="shared" si="0"/>
        <v>2</v>
      </c>
      <c r="E12" s="3">
        <f>D12/J12</f>
        <v>1.3157894736842105E-2</v>
      </c>
      <c r="F12" s="2">
        <f>D12*J12</f>
        <v>304</v>
      </c>
      <c r="G12" s="2" t="s">
        <v>33</v>
      </c>
      <c r="I12" s="5">
        <v>195</v>
      </c>
      <c r="J12">
        <f>D29</f>
        <v>152</v>
      </c>
    </row>
    <row r="13" spans="1:10" x14ac:dyDescent="0.25">
      <c r="A13" s="1" t="s">
        <v>23</v>
      </c>
      <c r="B13" s="4">
        <v>5</v>
      </c>
      <c r="C13" s="4"/>
      <c r="D13" s="4">
        <f t="shared" si="0"/>
        <v>5</v>
      </c>
      <c r="E13" s="3">
        <f>D13/J13</f>
        <v>3.2894736842105261E-2</v>
      </c>
      <c r="F13" s="2">
        <f>D13*J13</f>
        <v>760</v>
      </c>
      <c r="G13" s="2" t="s">
        <v>33</v>
      </c>
      <c r="I13" s="5">
        <v>195</v>
      </c>
      <c r="J13">
        <f>D29</f>
        <v>152</v>
      </c>
    </row>
    <row r="14" spans="1:10" x14ac:dyDescent="0.25">
      <c r="A14" s="1" t="s">
        <v>24</v>
      </c>
      <c r="B14" s="4">
        <v>5</v>
      </c>
      <c r="C14" s="4"/>
      <c r="D14" s="4">
        <f t="shared" si="0"/>
        <v>5</v>
      </c>
      <c r="E14" s="3">
        <f>D14/J14</f>
        <v>3.2894736842105261E-2</v>
      </c>
      <c r="F14" s="2">
        <f>D14*J14</f>
        <v>760</v>
      </c>
      <c r="G14" s="2" t="s">
        <v>34</v>
      </c>
      <c r="I14" s="5">
        <v>195</v>
      </c>
      <c r="J14">
        <f>D29</f>
        <v>152</v>
      </c>
    </row>
    <row r="15" spans="1:10" x14ac:dyDescent="0.25">
      <c r="A15" s="1" t="s">
        <v>25</v>
      </c>
      <c r="B15" s="4">
        <v>7</v>
      </c>
      <c r="C15" s="4"/>
      <c r="D15" s="4">
        <f t="shared" si="0"/>
        <v>7</v>
      </c>
      <c r="E15" s="3">
        <f>D15/J15</f>
        <v>4.6052631578947366E-2</v>
      </c>
      <c r="F15" s="2">
        <f>D15*J15</f>
        <v>1064</v>
      </c>
      <c r="G15" s="2" t="s">
        <v>33</v>
      </c>
      <c r="I15" s="5">
        <v>195</v>
      </c>
      <c r="J15">
        <f>D29</f>
        <v>152</v>
      </c>
    </row>
    <row r="16" spans="1:10" x14ac:dyDescent="0.25">
      <c r="A16" s="1" t="s">
        <v>7</v>
      </c>
      <c r="B16" s="4"/>
      <c r="C16" s="4">
        <v>1</v>
      </c>
      <c r="D16" s="4">
        <f t="shared" si="0"/>
        <v>1</v>
      </c>
      <c r="E16" s="3">
        <f>D16/J16</f>
        <v>6.5789473684210523E-3</v>
      </c>
      <c r="F16" s="2">
        <f>D16*J16</f>
        <v>152</v>
      </c>
      <c r="G16" s="2" t="s">
        <v>33</v>
      </c>
      <c r="I16" s="5">
        <v>195</v>
      </c>
      <c r="J16">
        <f>D29</f>
        <v>152</v>
      </c>
    </row>
    <row r="17" spans="1:10" x14ac:dyDescent="0.25">
      <c r="A17" s="1" t="s">
        <v>26</v>
      </c>
      <c r="B17" s="4">
        <v>2</v>
      </c>
      <c r="C17" s="4"/>
      <c r="D17" s="4">
        <f t="shared" si="0"/>
        <v>2</v>
      </c>
      <c r="E17" s="3">
        <f>D17/J17</f>
        <v>1.3157894736842105E-2</v>
      </c>
      <c r="F17" s="2">
        <f>D17*J17</f>
        <v>304</v>
      </c>
      <c r="G17" s="2" t="s">
        <v>33</v>
      </c>
      <c r="I17" s="5">
        <v>195</v>
      </c>
      <c r="J17">
        <f>D29</f>
        <v>152</v>
      </c>
    </row>
    <row r="18" spans="1:10" x14ac:dyDescent="0.25">
      <c r="A18" s="1" t="s">
        <v>8</v>
      </c>
      <c r="B18" s="4"/>
      <c r="C18" s="4">
        <v>8</v>
      </c>
      <c r="D18" s="4">
        <f t="shared" si="0"/>
        <v>8</v>
      </c>
      <c r="E18" s="3">
        <f>D18/J18</f>
        <v>5.2631578947368418E-2</v>
      </c>
      <c r="F18" s="2">
        <f>D18*J18</f>
        <v>1216</v>
      </c>
      <c r="G18" s="2" t="s">
        <v>33</v>
      </c>
      <c r="I18" s="5">
        <v>195</v>
      </c>
      <c r="J18">
        <f>D29</f>
        <v>152</v>
      </c>
    </row>
    <row r="19" spans="1:10" x14ac:dyDescent="0.25">
      <c r="A19" s="1" t="s">
        <v>27</v>
      </c>
      <c r="B19" s="4">
        <v>5</v>
      </c>
      <c r="C19" s="4"/>
      <c r="D19" s="4">
        <f t="shared" si="0"/>
        <v>5</v>
      </c>
      <c r="E19" s="3">
        <f>D19/J19</f>
        <v>3.2894736842105261E-2</v>
      </c>
      <c r="F19" s="2">
        <f>D19*J19</f>
        <v>760</v>
      </c>
      <c r="G19" s="2" t="s">
        <v>34</v>
      </c>
      <c r="I19" s="5">
        <v>195</v>
      </c>
      <c r="J19">
        <f>D29</f>
        <v>152</v>
      </c>
    </row>
    <row r="20" spans="1:10" x14ac:dyDescent="0.25">
      <c r="A20" s="1" t="s">
        <v>37</v>
      </c>
      <c r="B20" s="4"/>
      <c r="C20" s="4">
        <v>2</v>
      </c>
      <c r="D20" s="4">
        <f t="shared" si="0"/>
        <v>2</v>
      </c>
      <c r="E20" s="3">
        <f>D20/J20</f>
        <v>1.3157894736842105E-2</v>
      </c>
      <c r="F20" s="2">
        <f>D20*J20</f>
        <v>304</v>
      </c>
      <c r="G20" s="2" t="s">
        <v>33</v>
      </c>
      <c r="I20" s="5">
        <v>195</v>
      </c>
      <c r="J20">
        <f>D29</f>
        <v>152</v>
      </c>
    </row>
    <row r="21" spans="1:10" x14ac:dyDescent="0.25">
      <c r="A21" s="1" t="s">
        <v>10</v>
      </c>
      <c r="B21" s="4">
        <v>6</v>
      </c>
      <c r="C21" s="4">
        <v>1</v>
      </c>
      <c r="D21" s="4">
        <f t="shared" si="0"/>
        <v>7</v>
      </c>
      <c r="E21" s="3">
        <f>D21/J21</f>
        <v>4.6052631578947366E-2</v>
      </c>
      <c r="F21" s="2">
        <f>D21*J21</f>
        <v>1064</v>
      </c>
      <c r="G21" s="2" t="s">
        <v>34</v>
      </c>
      <c r="I21" s="5">
        <v>195</v>
      </c>
      <c r="J21">
        <f>D29</f>
        <v>152</v>
      </c>
    </row>
    <row r="22" spans="1:10" x14ac:dyDescent="0.25">
      <c r="A22" s="1" t="s">
        <v>11</v>
      </c>
      <c r="B22" s="4"/>
      <c r="C22" s="4">
        <v>4</v>
      </c>
      <c r="D22" s="4">
        <f t="shared" si="0"/>
        <v>4</v>
      </c>
      <c r="E22" s="3">
        <f>D22/J22</f>
        <v>2.6315789473684209E-2</v>
      </c>
      <c r="F22" s="2">
        <f>D22*J22</f>
        <v>608</v>
      </c>
      <c r="G22" s="2" t="s">
        <v>34</v>
      </c>
      <c r="I22" s="5">
        <v>195</v>
      </c>
      <c r="J22">
        <f>D29</f>
        <v>152</v>
      </c>
    </row>
    <row r="23" spans="1:10" x14ac:dyDescent="0.25">
      <c r="A23" s="1" t="s">
        <v>12</v>
      </c>
      <c r="B23" s="4">
        <v>3</v>
      </c>
      <c r="C23" s="4">
        <v>1</v>
      </c>
      <c r="D23" s="4">
        <f t="shared" si="0"/>
        <v>4</v>
      </c>
      <c r="E23" s="3">
        <f>D23/J23</f>
        <v>2.6315789473684209E-2</v>
      </c>
      <c r="F23" s="2">
        <f>D23*J23</f>
        <v>608</v>
      </c>
      <c r="G23" s="2" t="s">
        <v>33</v>
      </c>
      <c r="I23" s="5">
        <v>195</v>
      </c>
      <c r="J23">
        <f>D29</f>
        <v>152</v>
      </c>
    </row>
    <row r="24" spans="1:10" x14ac:dyDescent="0.25">
      <c r="A24" s="1" t="s">
        <v>13</v>
      </c>
      <c r="B24" s="4"/>
      <c r="C24" s="4">
        <v>11</v>
      </c>
      <c r="D24" s="4">
        <f t="shared" si="0"/>
        <v>11</v>
      </c>
      <c r="E24" s="3">
        <f>D24/J24</f>
        <v>7.2368421052631582E-2</v>
      </c>
      <c r="F24" s="2">
        <f>D24*J24</f>
        <v>1672</v>
      </c>
      <c r="G24" s="2" t="s">
        <v>33</v>
      </c>
      <c r="I24" s="5">
        <v>195</v>
      </c>
      <c r="J24">
        <f>D29</f>
        <v>152</v>
      </c>
    </row>
    <row r="25" spans="1:10" x14ac:dyDescent="0.25">
      <c r="A25" s="1" t="s">
        <v>14</v>
      </c>
      <c r="B25" s="4"/>
      <c r="C25" s="4">
        <v>2</v>
      </c>
      <c r="D25" s="4">
        <f t="shared" si="0"/>
        <v>2</v>
      </c>
      <c r="E25" s="3">
        <f>D25/J25</f>
        <v>1.3157894736842105E-2</v>
      </c>
      <c r="F25" s="2">
        <f>D25*J25</f>
        <v>304</v>
      </c>
      <c r="G25" s="2" t="s">
        <v>33</v>
      </c>
      <c r="I25" s="5">
        <v>195</v>
      </c>
      <c r="J25">
        <f>D29</f>
        <v>152</v>
      </c>
    </row>
    <row r="26" spans="1:10" x14ac:dyDescent="0.25">
      <c r="A26" s="1" t="s">
        <v>28</v>
      </c>
      <c r="B26" s="4">
        <v>4</v>
      </c>
      <c r="C26" s="4"/>
      <c r="D26" s="4">
        <f t="shared" si="0"/>
        <v>4</v>
      </c>
      <c r="E26" s="3">
        <f>D26/J26</f>
        <v>2.6315789473684209E-2</v>
      </c>
      <c r="F26" s="2">
        <f>D26*J26</f>
        <v>608</v>
      </c>
      <c r="G26" s="2" t="s">
        <v>33</v>
      </c>
      <c r="I26" s="5">
        <v>195</v>
      </c>
      <c r="J26">
        <f>D29</f>
        <v>152</v>
      </c>
    </row>
    <row r="27" spans="1:10" x14ac:dyDescent="0.25">
      <c r="A27" s="1" t="s">
        <v>15</v>
      </c>
      <c r="B27" s="4">
        <v>3</v>
      </c>
      <c r="C27" s="4">
        <v>1</v>
      </c>
      <c r="D27" s="4">
        <f t="shared" si="0"/>
        <v>4</v>
      </c>
      <c r="E27" s="3">
        <f>D27/J27</f>
        <v>2.6315789473684209E-2</v>
      </c>
      <c r="F27" s="2">
        <f>D27*J27</f>
        <v>608</v>
      </c>
      <c r="G27" s="2" t="s">
        <v>34</v>
      </c>
      <c r="I27" s="5">
        <v>195</v>
      </c>
      <c r="J27">
        <f>D29</f>
        <v>152</v>
      </c>
    </row>
    <row r="28" spans="1:10" ht="15.75" thickBot="1" x14ac:dyDescent="0.3">
      <c r="A28" s="1" t="s">
        <v>29</v>
      </c>
      <c r="B28" s="10">
        <v>1</v>
      </c>
      <c r="C28" s="10"/>
      <c r="D28" s="10">
        <f t="shared" si="0"/>
        <v>1</v>
      </c>
      <c r="E28" s="3">
        <f>D28/J28</f>
        <v>6.5789473684210523E-3</v>
      </c>
      <c r="F28" s="2">
        <f>D28*J28</f>
        <v>152</v>
      </c>
      <c r="G28" s="2" t="s">
        <v>35</v>
      </c>
      <c r="I28" s="5">
        <v>195</v>
      </c>
      <c r="J28">
        <f>D29</f>
        <v>152</v>
      </c>
    </row>
    <row r="29" spans="1:10" ht="15.75" thickTop="1" x14ac:dyDescent="0.25">
      <c r="B29" s="9">
        <f>SUM(B2:B28)</f>
        <v>93</v>
      </c>
      <c r="C29" s="9">
        <f>SUM(C2:C28)</f>
        <v>59</v>
      </c>
      <c r="D29" s="6">
        <f>SUM(D2:D28)</f>
        <v>152</v>
      </c>
    </row>
    <row r="32" spans="1:10" x14ac:dyDescent="0.25">
      <c r="A32" s="8" t="s">
        <v>36</v>
      </c>
      <c r="B32" s="8" t="s">
        <v>1</v>
      </c>
      <c r="C32" s="8" t="s">
        <v>2</v>
      </c>
      <c r="D32" s="8" t="s">
        <v>3</v>
      </c>
      <c r="E32" s="8" t="s">
        <v>30</v>
      </c>
      <c r="F32" s="8" t="s">
        <v>31</v>
      </c>
      <c r="G32" s="8" t="s">
        <v>38</v>
      </c>
      <c r="H32" s="8" t="s">
        <v>39</v>
      </c>
    </row>
    <row r="33" spans="1:8" x14ac:dyDescent="0.25">
      <c r="A33" s="1" t="s">
        <v>33</v>
      </c>
      <c r="B33" s="1">
        <f>B2+B3+B5++B8+B11+B12+B13+B15+B17++B23+B26</f>
        <v>59</v>
      </c>
      <c r="C33" s="1">
        <f>C2+C3+C7+C8+C10+C16+C18+C20+C23+C24+C25</f>
        <v>50</v>
      </c>
      <c r="D33" s="1">
        <f>SUM(B33:C33)</f>
        <v>109</v>
      </c>
      <c r="E33" s="3">
        <f>D33/D29</f>
        <v>0.71710526315789469</v>
      </c>
      <c r="F33" s="7">
        <f>D33*I2</f>
        <v>21255</v>
      </c>
      <c r="G33" s="3">
        <f>B33/B36</f>
        <v>0.63440860215053763</v>
      </c>
      <c r="H33" s="3">
        <f>C33/C36</f>
        <v>0.84745762711864403</v>
      </c>
    </row>
    <row r="34" spans="1:8" x14ac:dyDescent="0.25">
      <c r="A34" s="1" t="s">
        <v>34</v>
      </c>
      <c r="B34" s="1">
        <f>B4+B6+B9+B14+B19+B21+B27</f>
        <v>33</v>
      </c>
      <c r="C34" s="1">
        <f>C6+C9+C22+C27+C21</f>
        <v>9</v>
      </c>
      <c r="D34" s="1">
        <f t="shared" ref="D34:D35" si="1">SUM(B34:C34)</f>
        <v>42</v>
      </c>
      <c r="E34" s="3">
        <f>D34/D29</f>
        <v>0.27631578947368424</v>
      </c>
      <c r="F34" s="7">
        <f>D34*I2</f>
        <v>8190</v>
      </c>
      <c r="G34" s="3">
        <f>B34/B36</f>
        <v>0.35483870967741937</v>
      </c>
      <c r="H34" s="3">
        <f>C34/C36</f>
        <v>0.15254237288135594</v>
      </c>
    </row>
    <row r="35" spans="1:8" ht="15.75" thickBot="1" x14ac:dyDescent="0.3">
      <c r="A35" s="1" t="s">
        <v>35</v>
      </c>
      <c r="B35" s="11">
        <f>B28</f>
        <v>1</v>
      </c>
      <c r="C35" s="11"/>
      <c r="D35" s="11">
        <f t="shared" si="1"/>
        <v>1</v>
      </c>
      <c r="E35" s="3">
        <f>D35/D29</f>
        <v>6.5789473684210523E-3</v>
      </c>
      <c r="F35" s="7">
        <f>D35*I2</f>
        <v>195</v>
      </c>
      <c r="G35" s="3">
        <f>B35/B36</f>
        <v>1.0752688172043012E-2</v>
      </c>
      <c r="H35" s="3"/>
    </row>
    <row r="36" spans="1:8" ht="15.75" thickTop="1" x14ac:dyDescent="0.25">
      <c r="B36" s="9">
        <f>SUM(B33:B35)</f>
        <v>93</v>
      </c>
      <c r="C36" s="9">
        <f>SUM(C33:C35)</f>
        <v>59</v>
      </c>
      <c r="D36" s="9">
        <f>SUM(D33:D35)</f>
        <v>152</v>
      </c>
    </row>
  </sheetData>
  <sortState xmlns:xlrd2="http://schemas.microsoft.com/office/spreadsheetml/2017/richdata2" ref="A2:F29">
    <sortCondition ref="A2:A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Hofmann</dc:creator>
  <cp:lastModifiedBy>Paul Hofmann</cp:lastModifiedBy>
  <dcterms:created xsi:type="dcterms:W3CDTF">2025-07-29T19:48:30Z</dcterms:created>
  <dcterms:modified xsi:type="dcterms:W3CDTF">2025-07-29T21:01:08Z</dcterms:modified>
</cp:coreProperties>
</file>